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2016" sheetId="1" r:id="rId1"/>
  </sheets>
  <definedNames>
    <definedName name="Z_A995FFA6_86F4_487B_BCFC_2299767A4D12_.wvu.PrintArea" localSheetId="0" hidden="1">'2016'!$A$6:$F$116</definedName>
    <definedName name="_xlnm.Print_Area" localSheetId="0">'2016'!$A$1:$F$116</definedName>
  </definedNames>
  <calcPr fullCalcOnLoad="1"/>
</workbook>
</file>

<file path=xl/sharedStrings.xml><?xml version="1.0" encoding="utf-8"?>
<sst xmlns="http://schemas.openxmlformats.org/spreadsheetml/2006/main" count="165" uniqueCount="145">
  <si>
    <t>Вид податку</t>
  </si>
  <si>
    <t>Плата за аренду майна</t>
  </si>
  <si>
    <t>Інші надходження</t>
  </si>
  <si>
    <t>Всього доходів загального фонду без урахування трансфертів</t>
  </si>
  <si>
    <t>Офіційні трансферти</t>
  </si>
  <si>
    <t>Субвенції</t>
  </si>
  <si>
    <t>Субвенція на виплату допомоги сімям з дітьми, малозабезпеченим</t>
  </si>
  <si>
    <t>Субвенція  на надання пільг та житлових субсидій населенню на оплату ЖКП</t>
  </si>
  <si>
    <t>Субвенція  з держбюджету на надання пільг з послуг звязку та інших пільг та компенсації за пільговий проїзд</t>
  </si>
  <si>
    <t>Субвенція з держбюджету на надання пільг та субсидій населенню на придбання твердого палива та скрапленого газу</t>
  </si>
  <si>
    <t>Разом трансферти</t>
  </si>
  <si>
    <t>Спеціальний фонд</t>
  </si>
  <si>
    <t>власні надходження бюджетних установ</t>
  </si>
  <si>
    <t>Всього доходів спеціального фонду без урахування трансфертів</t>
  </si>
  <si>
    <t>Інші субвенції</t>
  </si>
  <si>
    <t>10000</t>
  </si>
  <si>
    <t>Державне управлiння</t>
  </si>
  <si>
    <t>70000</t>
  </si>
  <si>
    <t>Освiта</t>
  </si>
  <si>
    <t>80000</t>
  </si>
  <si>
    <t>Охорона здоров`я</t>
  </si>
  <si>
    <t>90000</t>
  </si>
  <si>
    <t>Соцiальний захист та соцiальне забезпечення</t>
  </si>
  <si>
    <t>90201</t>
  </si>
  <si>
    <t>90202</t>
  </si>
  <si>
    <t>90203</t>
  </si>
  <si>
    <t>90204</t>
  </si>
  <si>
    <t>Пільги ветеранам військової служби, ветеранам органів внутрішніх справ, ветеранам державної пожежної охорони, ветеранам Державної служби спеціального зв`язку та захисту інформації України, вдовам (вдівцям) померлих (загиблих) ветеранів військової слу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</si>
  <si>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</si>
  <si>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</si>
  <si>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</si>
  <si>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</si>
  <si>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</si>
  <si>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</si>
  <si>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</si>
  <si>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90210</t>
  </si>
  <si>
    <t>90211</t>
  </si>
  <si>
    <t>Пільги громад-м, передб. пунктом `ї` част.першої ст.77 Основ законод-ва про охорону здоров`я, част.четвертою ст.29 Основ законод-ва про культуру, абз.першим част.четвертої ст.57 ЗУ`Про освіту`, на придбання тверд. та рідкого пічного побутового палива</t>
  </si>
  <si>
    <t>90214</t>
  </si>
  <si>
    <t>90303</t>
  </si>
  <si>
    <t>Допомога на догляд за дитиною віком до 3 років</t>
  </si>
  <si>
    <t>90304</t>
  </si>
  <si>
    <t>90305</t>
  </si>
  <si>
    <t>Допомога на дітей, які перебувають під опікою чи піклуванням</t>
  </si>
  <si>
    <t>90306</t>
  </si>
  <si>
    <t>Допомога на дітей одиноким матерям</t>
  </si>
  <si>
    <t>90307</t>
  </si>
  <si>
    <t>Тимчасова державна допомога дітям</t>
  </si>
  <si>
    <t>90401</t>
  </si>
  <si>
    <t>Державна соціальна допомога малозабезпеченим сім`ям</t>
  </si>
  <si>
    <t>90405</t>
  </si>
  <si>
    <t>90412</t>
  </si>
  <si>
    <t>90700</t>
  </si>
  <si>
    <t>Притулки для дітей</t>
  </si>
  <si>
    <t>91101</t>
  </si>
  <si>
    <t>Утримання центрiв соцiальних служб для сім`ї, дітей та молоді</t>
  </si>
  <si>
    <t>91103</t>
  </si>
  <si>
    <t>Соціальні програми i заходи державних органiв у справах молоді</t>
  </si>
  <si>
    <t>91204</t>
  </si>
  <si>
    <t>Територiальнi центри i вiддiлення соцiальної допомоги на дому</t>
  </si>
  <si>
    <t>91209</t>
  </si>
  <si>
    <t>Фінансова підтримка громадських організацій інвалідів і ветеранів</t>
  </si>
  <si>
    <t>91300</t>
  </si>
  <si>
    <t>Державна соціальна допомога інвалідам з дитинства та дітям інвалідам</t>
  </si>
  <si>
    <t>110000</t>
  </si>
  <si>
    <t>Культура i мистецтво</t>
  </si>
  <si>
    <t>Засоби масової iнформацiї</t>
  </si>
  <si>
    <t>130000</t>
  </si>
  <si>
    <t>Фiзична культура i спорт</t>
  </si>
  <si>
    <t>170000</t>
  </si>
  <si>
    <t>Транспорт, дорожнє господарство, зв`язок, телекомунiкацiї та iнформатика</t>
  </si>
  <si>
    <t>210000</t>
  </si>
  <si>
    <t>Запобігання та лiквiдацiя надзвичайних ситуацiй та наслiдкiв стихiйного лиха</t>
  </si>
  <si>
    <t>250000</t>
  </si>
  <si>
    <t>Видатки, не вiднесенi до основних груп</t>
  </si>
  <si>
    <t>250102</t>
  </si>
  <si>
    <t>Резервний фонд</t>
  </si>
  <si>
    <t>250404</t>
  </si>
  <si>
    <t>Іншi видатки</t>
  </si>
  <si>
    <t>Всього по бюджету</t>
  </si>
  <si>
    <t>Код бюджетної класифікації</t>
  </si>
  <si>
    <t>70201</t>
  </si>
  <si>
    <t>Загальноосвiтнi школи (в т.ч. школа-дитячий садок, iнтернат при школi), спецiалiзованi школи, лiцеї, гiмназiї, колегiуми</t>
  </si>
  <si>
    <t>80101</t>
  </si>
  <si>
    <t>Лікарні</t>
  </si>
  <si>
    <t>110201</t>
  </si>
  <si>
    <t>Бiблiотеки</t>
  </si>
  <si>
    <t>110204</t>
  </si>
  <si>
    <t>Палаци i будинки культури, клуби та iншi заклади клубного типу</t>
  </si>
  <si>
    <t>110205</t>
  </si>
  <si>
    <t>Школи естетичного виховання дiтей</t>
  </si>
  <si>
    <t>в тому числі</t>
  </si>
  <si>
    <t>Звіт про виконання районного бюджету</t>
  </si>
  <si>
    <t xml:space="preserve">    </t>
  </si>
  <si>
    <t>Додатковi виплати населенню на покриття витрат на оплату житлово-комунальних послуг населення</t>
  </si>
  <si>
    <t>податок на прибуток підприємств районної комунальної власності</t>
  </si>
  <si>
    <t>Допомога при усиновленні дитини</t>
  </si>
  <si>
    <t>Субсидії населенню на покриття витрат на придбання твердого палива та скрапленого газу.</t>
  </si>
  <si>
    <t>Водоканалізаційне господарство</t>
  </si>
  <si>
    <t>Інші послуги повязані з економічною діяльностю</t>
  </si>
  <si>
    <t>Пільги багатодітним сімям на житлово-комунальні послуги</t>
  </si>
  <si>
    <t>Пільги багатодітним сімям на придбання твердого палива та скрапленого газу</t>
  </si>
  <si>
    <t>Допомога у звязку з вагітністю і пологами</t>
  </si>
  <si>
    <t>Одноразова допомога при народженні  дитини</t>
  </si>
  <si>
    <t>Iншi видатки на соціальний захист  населення</t>
  </si>
  <si>
    <t>тис.грн.</t>
  </si>
  <si>
    <t>Дитячі будинки</t>
  </si>
  <si>
    <t>Субвенція з д/б на виплату держ соц. допомоги дітям-сиротам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</si>
  <si>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допомоги.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</si>
  <si>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</si>
  <si>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Засоби масової інформації</t>
  </si>
  <si>
    <t>Всього доходів загального фонду</t>
  </si>
  <si>
    <t>Повернення коштів наданих для кредитування індивідуальних сільських забудовників</t>
  </si>
  <si>
    <t>Будівництво</t>
  </si>
  <si>
    <t>Інші субвенції </t>
  </si>
  <si>
    <t>Державне управлiння (районна рада)</t>
  </si>
  <si>
    <t>Всього доходів спеціального фонду з урахуванням трансфертів</t>
  </si>
  <si>
    <t>адміністративні штрафи</t>
  </si>
  <si>
    <t>Компенсація населенню додаткових витрат</t>
  </si>
  <si>
    <t>Соціально-економічний розвиток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</si>
  <si>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осіб.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</si>
  <si>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осіб.</t>
  </si>
  <si>
    <t>Пільги ветеранам військової служби, ветеранам органів внутрішніх справ, ветеранам державної пожежної охорони, ветеранам Державної служби спеціального зв`язку та захисту інформації України, вдовам (вдівцям) померлих (загиблих) ветеранів військової служби</t>
  </si>
  <si>
    <t>Пільги громад-м, передб. пунктом `ї` част.першої ст.77 Основ законод-ва про охорону здоров`я, част.четвертою ст.29 Основ законод-ва про культуру, абз.першим част.четвертої ст. 57 ЗУ`Про освіту`, на оплату  ел.енерг., прир.газу, послуг тепло-, водопостачання</t>
  </si>
  <si>
    <t xml:space="preserve">   Пільги окремим категоріям громадян з послуг зв`язку</t>
  </si>
  <si>
    <t>Податок з доходів фізичних осіб 60%</t>
  </si>
  <si>
    <t>Державне мито</t>
  </si>
  <si>
    <t>Освітня субвенція</t>
  </si>
  <si>
    <t>Медична субвенція</t>
  </si>
  <si>
    <t>Інша субвенція</t>
  </si>
  <si>
    <t>Допомога за інвалідом І чи ІІ групи</t>
  </si>
  <si>
    <t>Інші програми соціального захисту дітей</t>
  </si>
  <si>
    <t>Загальний фонд</t>
  </si>
  <si>
    <t>Видатки загальний фонд</t>
  </si>
  <si>
    <t>фактично виконано за січень-червень 2016 року</t>
  </si>
  <si>
    <t>В-Бурлуцького району за січень - червень  2016  року</t>
  </si>
  <si>
    <t xml:space="preserve">Затверджено місцевими радами на січень-червень 2016 року </t>
  </si>
  <si>
    <t>% виконання за 6 місяців</t>
  </si>
  <si>
    <t>відхилення факту від плану (+,-)</t>
  </si>
  <si>
    <t>ЗАТВЕРДЖЕНО</t>
  </si>
  <si>
    <t>рішення районної ради</t>
  </si>
  <si>
    <t>від 22 липня 2016 року № 235-VІІ</t>
  </si>
  <si>
    <t>(VІІІ сесія  VІІ скликання)</t>
  </si>
  <si>
    <t>Заступник голови районної ради</t>
  </si>
  <si>
    <t>В.Сорокін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</si>
</sst>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%"/>
    <numFmt numFmtId="184" formatCode="0.000%"/>
    <numFmt numFmtId="185" formatCode="0.00000"/>
    <numFmt numFmtId="186" formatCode="0.000000"/>
    <numFmt numFmtId="187" formatCode="#,##0.000"/>
    <numFmt numFmtId="188" formatCode="0.00000000"/>
    <numFmt numFmtId="189" formatCode="0.000000000"/>
    <numFmt numFmtId="190" formatCode="0.0000000"/>
    <numFmt numFmtId="191" formatCode="_-* #,##0.000_р_._-;\-* #,##0.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 Cyr"/>
      <family val="0"/>
    </font>
    <font>
      <sz val="11"/>
      <name val="Times New Roman Cyr"/>
      <family val="0"/>
    </font>
    <font>
      <u val="single"/>
      <sz val="8"/>
      <color indexed="36"/>
      <name val="Arial Cyr"/>
      <family val="0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name val="Arial Cyr"/>
      <family val="0"/>
    </font>
    <font>
      <b/>
      <sz val="11"/>
      <name val="Times New Roman Cyr"/>
      <family val="0"/>
    </font>
    <font>
      <b/>
      <sz val="12"/>
      <name val="Arial Cyr"/>
      <family val="0"/>
    </font>
    <font>
      <b/>
      <sz val="12"/>
      <color indexed="10"/>
      <name val="Arial Cyr"/>
      <family val="2"/>
    </font>
    <font>
      <i/>
      <sz val="11"/>
      <name val="Arial Cyr"/>
      <family val="0"/>
    </font>
    <font>
      <b/>
      <i/>
      <sz val="11"/>
      <name val="Arial Cyr"/>
      <family val="2"/>
    </font>
    <font>
      <sz val="11"/>
      <color indexed="10"/>
      <name val="Times New Roman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19">
      <alignment/>
      <protection/>
    </xf>
    <xf numFmtId="0" fontId="6" fillId="0" borderId="0" xfId="19" applyFill="1">
      <alignment/>
      <protection/>
    </xf>
    <xf numFmtId="0" fontId="5" fillId="0" borderId="0" xfId="18">
      <alignment/>
      <protection/>
    </xf>
    <xf numFmtId="0" fontId="6" fillId="0" borderId="0" xfId="19" applyFont="1">
      <alignment/>
      <protection/>
    </xf>
    <xf numFmtId="0" fontId="13" fillId="0" borderId="0" xfId="19" applyFont="1">
      <alignment/>
      <protection/>
    </xf>
    <xf numFmtId="180" fontId="12" fillId="0" borderId="1" xfId="18" applyNumberFormat="1" applyFont="1" applyBorder="1" applyAlignment="1">
      <alignment horizontal="right" wrapText="1"/>
      <protection/>
    </xf>
    <xf numFmtId="0" fontId="11" fillId="0" borderId="0" xfId="19" applyFont="1">
      <alignment/>
      <protection/>
    </xf>
    <xf numFmtId="180" fontId="13" fillId="0" borderId="1" xfId="19" applyNumberFormat="1" applyFont="1" applyBorder="1" applyAlignment="1">
      <alignment horizontal="right"/>
      <protection/>
    </xf>
    <xf numFmtId="0" fontId="14" fillId="0" borderId="1" xfId="18" applyFont="1" applyBorder="1" applyAlignment="1">
      <alignment horizontal="right" wrapText="1"/>
      <protection/>
    </xf>
    <xf numFmtId="1" fontId="14" fillId="0" borderId="1" xfId="18" applyNumberFormat="1" applyFont="1" applyBorder="1" applyAlignment="1">
      <alignment horizontal="right" wrapText="1"/>
      <protection/>
    </xf>
    <xf numFmtId="0" fontId="10" fillId="0" borderId="2" xfId="18" applyFont="1" applyBorder="1" applyAlignment="1">
      <alignment horizontal="center" vertical="top" wrapText="1"/>
      <protection/>
    </xf>
    <xf numFmtId="0" fontId="10" fillId="0" borderId="3" xfId="18" applyFont="1" applyBorder="1" applyAlignment="1">
      <alignment horizontal="center" vertical="top" wrapText="1"/>
      <protection/>
    </xf>
    <xf numFmtId="1" fontId="15" fillId="0" borderId="1" xfId="18" applyNumberFormat="1" applyFont="1" applyFill="1" applyBorder="1" applyAlignment="1">
      <alignment horizontal="right" vertical="center" wrapText="1"/>
      <protection/>
    </xf>
    <xf numFmtId="0" fontId="16" fillId="0" borderId="1" xfId="18" applyFont="1" applyBorder="1" applyAlignment="1">
      <alignment wrapText="1"/>
      <protection/>
    </xf>
    <xf numFmtId="0" fontId="17" fillId="0" borderId="1" xfId="18" applyFont="1" applyFill="1" applyBorder="1" applyAlignment="1">
      <alignment wrapText="1"/>
      <protection/>
    </xf>
    <xf numFmtId="1" fontId="14" fillId="0" borderId="1" xfId="18" applyNumberFormat="1" applyFont="1" applyFill="1" applyBorder="1" applyAlignment="1">
      <alignment horizontal="right" vertical="center" wrapText="1"/>
      <protection/>
    </xf>
    <xf numFmtId="0" fontId="12" fillId="0" borderId="1" xfId="18" applyFont="1" applyBorder="1" applyAlignment="1">
      <alignment horizontal="left" vertical="top" wrapText="1"/>
      <protection/>
    </xf>
    <xf numFmtId="0" fontId="5" fillId="0" borderId="1" xfId="18" applyFont="1" applyBorder="1" applyAlignment="1">
      <alignment horizontal="left" vertical="top" wrapText="1"/>
      <protection/>
    </xf>
    <xf numFmtId="0" fontId="12" fillId="0" borderId="1" xfId="18" applyFont="1" applyBorder="1" applyAlignment="1">
      <alignment wrapText="1"/>
      <protection/>
    </xf>
    <xf numFmtId="0" fontId="17" fillId="0" borderId="1" xfId="18" applyFont="1" applyBorder="1" applyAlignment="1">
      <alignment wrapText="1"/>
      <protection/>
    </xf>
    <xf numFmtId="0" fontId="5" fillId="0" borderId="1" xfId="18" applyFont="1" applyBorder="1" applyAlignment="1">
      <alignment horizontal="right"/>
      <protection/>
    </xf>
    <xf numFmtId="1" fontId="5" fillId="0" borderId="1" xfId="18" applyNumberFormat="1" applyFont="1" applyBorder="1" applyAlignment="1">
      <alignment horizontal="right"/>
      <protection/>
    </xf>
    <xf numFmtId="180" fontId="5" fillId="0" borderId="1" xfId="18" applyNumberFormat="1" applyFont="1" applyBorder="1" applyAlignment="1">
      <alignment horizontal="right" wrapText="1"/>
      <protection/>
    </xf>
    <xf numFmtId="180" fontId="6" fillId="0" borderId="1" xfId="19" applyNumberFormat="1" applyFont="1" applyBorder="1" applyAlignment="1">
      <alignment horizontal="right"/>
      <protection/>
    </xf>
    <xf numFmtId="180" fontId="14" fillId="0" borderId="1" xfId="18" applyNumberFormat="1" applyFont="1" applyBorder="1" applyAlignment="1">
      <alignment horizontal="right" wrapText="1"/>
      <protection/>
    </xf>
    <xf numFmtId="180" fontId="14" fillId="0" borderId="1" xfId="18" applyNumberFormat="1" applyFont="1" applyFill="1" applyBorder="1" applyAlignment="1">
      <alignment horizontal="right" wrapText="1"/>
      <protection/>
    </xf>
    <xf numFmtId="180" fontId="5" fillId="0" borderId="1" xfId="18" applyNumberFormat="1" applyFont="1" applyFill="1" applyBorder="1" applyAlignment="1">
      <alignment horizontal="right"/>
      <protection/>
    </xf>
    <xf numFmtId="180" fontId="5" fillId="0" borderId="1" xfId="18" applyNumberFormat="1" applyFont="1" applyBorder="1" applyAlignment="1">
      <alignment horizontal="right"/>
      <protection/>
    </xf>
    <xf numFmtId="180" fontId="12" fillId="0" borderId="1" xfId="18" applyNumberFormat="1" applyFont="1" applyBorder="1" applyAlignment="1">
      <alignment horizontal="right"/>
      <protection/>
    </xf>
    <xf numFmtId="180" fontId="5" fillId="0" borderId="1" xfId="18" applyNumberFormat="1" applyFont="1" applyBorder="1" applyAlignment="1">
      <alignment horizontal="right"/>
      <protection/>
    </xf>
    <xf numFmtId="0" fontId="12" fillId="0" borderId="1" xfId="0" applyFont="1" applyFill="1" applyBorder="1" applyAlignment="1">
      <alignment wrapText="1"/>
    </xf>
    <xf numFmtId="180" fontId="12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180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0" fontId="5" fillId="0" borderId="0" xfId="18" applyFont="1">
      <alignment/>
      <protection/>
    </xf>
    <xf numFmtId="0" fontId="9" fillId="0" borderId="1" xfId="18" applyFont="1" applyBorder="1" applyAlignment="1">
      <alignment horizontal="left" vertical="top" wrapText="1"/>
      <protection/>
    </xf>
    <xf numFmtId="0" fontId="8" fillId="0" borderId="1" xfId="18" applyFont="1" applyBorder="1" applyAlignment="1">
      <alignment horizontal="center" vertical="top" wrapText="1"/>
      <protection/>
    </xf>
    <xf numFmtId="0" fontId="16" fillId="0" borderId="1" xfId="18" applyFont="1" applyFill="1" applyBorder="1" applyAlignment="1">
      <alignment horizontal="left" vertical="top" wrapText="1"/>
      <protection/>
    </xf>
    <xf numFmtId="0" fontId="5" fillId="0" borderId="4" xfId="18" applyFont="1" applyBorder="1" applyAlignment="1">
      <alignment horizontal="right" vertical="top"/>
      <protection/>
    </xf>
    <xf numFmtId="180" fontId="6" fillId="0" borderId="5" xfId="19" applyNumberFormat="1" applyFont="1" applyBorder="1" applyAlignment="1">
      <alignment horizontal="right"/>
      <protection/>
    </xf>
    <xf numFmtId="180" fontId="11" fillId="0" borderId="5" xfId="19" applyNumberFormat="1" applyFont="1" applyBorder="1" applyAlignment="1">
      <alignment horizontal="right"/>
      <protection/>
    </xf>
    <xf numFmtId="1" fontId="6" fillId="0" borderId="5" xfId="19" applyNumberFormat="1" applyFont="1" applyBorder="1" applyAlignment="1">
      <alignment horizontal="right"/>
      <protection/>
    </xf>
    <xf numFmtId="0" fontId="5" fillId="0" borderId="4" xfId="18" applyFont="1" applyFill="1" applyBorder="1" applyAlignment="1">
      <alignment horizontal="right" vertical="top"/>
      <protection/>
    </xf>
    <xf numFmtId="180" fontId="13" fillId="0" borderId="5" xfId="19" applyNumberFormat="1" applyFont="1" applyBorder="1" applyAlignment="1">
      <alignment horizontal="right"/>
      <protection/>
    </xf>
    <xf numFmtId="1" fontId="15" fillId="0" borderId="5" xfId="18" applyNumberFormat="1" applyFont="1" applyFill="1" applyBorder="1" applyAlignment="1">
      <alignment horizontal="right" vertical="center" wrapText="1"/>
      <protection/>
    </xf>
    <xf numFmtId="0" fontId="12" fillId="0" borderId="4" xfId="18" applyFont="1" applyBorder="1" applyAlignment="1">
      <alignment horizontal="right"/>
      <protection/>
    </xf>
    <xf numFmtId="0" fontId="5" fillId="0" borderId="4" xfId="18" applyFont="1" applyBorder="1" applyAlignment="1">
      <alignment horizontal="right"/>
      <protection/>
    </xf>
    <xf numFmtId="1" fontId="13" fillId="0" borderId="5" xfId="19" applyNumberFormat="1" applyFont="1" applyBorder="1" applyAlignment="1">
      <alignment horizontal="right"/>
      <protection/>
    </xf>
    <xf numFmtId="0" fontId="5" fillId="0" borderId="4" xfId="18" applyFont="1" applyBorder="1" applyAlignment="1">
      <alignment horizontal="right" wrapText="1"/>
      <protection/>
    </xf>
    <xf numFmtId="0" fontId="12" fillId="0" borderId="4" xfId="18" applyFont="1" applyBorder="1" applyAlignment="1">
      <alignment horizontal="right" wrapText="1"/>
      <protection/>
    </xf>
    <xf numFmtId="0" fontId="12" fillId="0" borderId="4" xfId="0" applyFont="1" applyFill="1" applyBorder="1" applyAlignment="1" quotePrefix="1">
      <alignment horizontal="right"/>
    </xf>
    <xf numFmtId="0" fontId="5" fillId="0" borderId="4" xfId="0" applyFont="1" applyFill="1" applyBorder="1" applyAlignment="1" quotePrefix="1">
      <alignment horizontal="right"/>
    </xf>
    <xf numFmtId="180" fontId="12" fillId="0" borderId="5" xfId="0" applyNumberFormat="1" applyFont="1" applyFill="1" applyBorder="1" applyAlignment="1">
      <alignment/>
    </xf>
    <xf numFmtId="1" fontId="5" fillId="0" borderId="5" xfId="0" applyNumberFormat="1" applyFont="1" applyFill="1" applyBorder="1" applyAlignment="1">
      <alignment/>
    </xf>
    <xf numFmtId="180" fontId="5" fillId="0" borderId="5" xfId="0" applyNumberFormat="1" applyFont="1" applyFill="1" applyBorder="1" applyAlignment="1">
      <alignment/>
    </xf>
    <xf numFmtId="0" fontId="18" fillId="0" borderId="0" xfId="19" applyFont="1">
      <alignment/>
      <protection/>
    </xf>
    <xf numFmtId="1" fontId="12" fillId="0" borderId="5" xfId="0" applyNumberFormat="1" applyFont="1" applyFill="1" applyBorder="1" applyAlignment="1">
      <alignment/>
    </xf>
    <xf numFmtId="180" fontId="5" fillId="0" borderId="1" xfId="18" applyNumberFormat="1" applyFont="1" applyFill="1" applyBorder="1" applyAlignment="1">
      <alignment horizontal="right"/>
      <protection/>
    </xf>
    <xf numFmtId="0" fontId="1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80" fontId="12" fillId="0" borderId="1" xfId="18" applyNumberFormat="1" applyFont="1" applyFill="1" applyBorder="1" applyAlignment="1">
      <alignment horizontal="right" wrapText="1"/>
      <protection/>
    </xf>
    <xf numFmtId="0" fontId="19" fillId="0" borderId="1" xfId="0" applyFont="1" applyFill="1" applyBorder="1" applyAlignment="1">
      <alignment wrapText="1"/>
    </xf>
    <xf numFmtId="0" fontId="10" fillId="0" borderId="6" xfId="18" applyFont="1" applyBorder="1" applyAlignment="1">
      <alignment horizontal="center" vertical="top" wrapText="1"/>
      <protection/>
    </xf>
    <xf numFmtId="0" fontId="10" fillId="0" borderId="7" xfId="18" applyFont="1" applyBorder="1" applyAlignment="1">
      <alignment horizontal="center" vertical="top" wrapText="1"/>
      <protection/>
    </xf>
    <xf numFmtId="0" fontId="10" fillId="0" borderId="8" xfId="18" applyFont="1" applyBorder="1" applyAlignment="1">
      <alignment horizontal="center" vertical="top" wrapText="1"/>
      <protection/>
    </xf>
    <xf numFmtId="0" fontId="20" fillId="0" borderId="1" xfId="18" applyFont="1" applyBorder="1" applyAlignment="1">
      <alignment wrapText="1"/>
      <protection/>
    </xf>
    <xf numFmtId="0" fontId="19" fillId="0" borderId="4" xfId="0" applyFont="1" applyFill="1" applyBorder="1" applyAlignment="1">
      <alignment/>
    </xf>
    <xf numFmtId="180" fontId="14" fillId="0" borderId="1" xfId="0" applyNumberFormat="1" applyFont="1" applyFill="1" applyBorder="1" applyAlignment="1">
      <alignment/>
    </xf>
    <xf numFmtId="180" fontId="14" fillId="0" borderId="5" xfId="0" applyNumberFormat="1" applyFont="1" applyFill="1" applyBorder="1" applyAlignment="1">
      <alignment/>
    </xf>
    <xf numFmtId="0" fontId="12" fillId="0" borderId="1" xfId="0" applyFont="1" applyFill="1" applyBorder="1" applyAlignment="1" quotePrefix="1">
      <alignment horizontal="right"/>
    </xf>
    <xf numFmtId="0" fontId="5" fillId="0" borderId="1" xfId="18" applyFont="1" applyBorder="1">
      <alignment/>
      <protection/>
    </xf>
    <xf numFmtId="0" fontId="12" fillId="0" borderId="1" xfId="18" applyFont="1" applyBorder="1">
      <alignment/>
      <protection/>
    </xf>
    <xf numFmtId="0" fontId="6" fillId="0" borderId="1" xfId="19" applyFont="1" applyBorder="1">
      <alignment/>
      <protection/>
    </xf>
    <xf numFmtId="0" fontId="10" fillId="0" borderId="9" xfId="18" applyFont="1" applyBorder="1" applyAlignment="1">
      <alignment horizontal="center" vertical="top" wrapText="1"/>
      <protection/>
    </xf>
    <xf numFmtId="0" fontId="10" fillId="0" borderId="10" xfId="18" applyFont="1" applyBorder="1" applyAlignment="1">
      <alignment horizontal="center" vertical="top" wrapText="1"/>
      <protection/>
    </xf>
    <xf numFmtId="0" fontId="10" fillId="0" borderId="11" xfId="18" applyFont="1" applyBorder="1" applyAlignment="1">
      <alignment horizontal="center" vertical="top" wrapText="1"/>
      <protection/>
    </xf>
    <xf numFmtId="0" fontId="10" fillId="0" borderId="12" xfId="18" applyFont="1" applyBorder="1" applyAlignment="1">
      <alignment horizontal="center" vertical="top" wrapText="1"/>
      <protection/>
    </xf>
    <xf numFmtId="0" fontId="10" fillId="0" borderId="13" xfId="18" applyFont="1" applyBorder="1" applyAlignment="1">
      <alignment horizontal="center" vertical="top" wrapText="1"/>
      <protection/>
    </xf>
    <xf numFmtId="0" fontId="10" fillId="0" borderId="14" xfId="18" applyFont="1" applyBorder="1" applyAlignment="1">
      <alignment horizontal="center" vertical="top" wrapText="1"/>
      <protection/>
    </xf>
    <xf numFmtId="0" fontId="10" fillId="0" borderId="15" xfId="18" applyFont="1" applyBorder="1" applyAlignment="1">
      <alignment horizontal="center" vertical="top" wrapText="1"/>
      <protection/>
    </xf>
    <xf numFmtId="0" fontId="10" fillId="0" borderId="16" xfId="18" applyFont="1" applyBorder="1" applyAlignment="1">
      <alignment horizontal="center" vertical="top" wrapText="1"/>
      <protection/>
    </xf>
    <xf numFmtId="0" fontId="10" fillId="0" borderId="17" xfId="18" applyFont="1" applyBorder="1" applyAlignment="1">
      <alignment horizontal="center" vertical="top" wrapText="1"/>
      <protection/>
    </xf>
    <xf numFmtId="0" fontId="10" fillId="0" borderId="18" xfId="18" applyFont="1" applyBorder="1" applyAlignment="1">
      <alignment horizontal="center" vertical="top" wrapText="1"/>
      <protection/>
    </xf>
    <xf numFmtId="0" fontId="10" fillId="0" borderId="19" xfId="18" applyFont="1" applyBorder="1" applyAlignment="1">
      <alignment horizontal="center" vertical="top" wrapText="1"/>
      <protection/>
    </xf>
    <xf numFmtId="0" fontId="10" fillId="0" borderId="9" xfId="18" applyFont="1" applyBorder="1" applyAlignment="1">
      <alignment horizontal="center" vertical="top" wrapText="1"/>
      <protection/>
    </xf>
    <xf numFmtId="0" fontId="9" fillId="0" borderId="0" xfId="18" applyFont="1" applyAlignment="1">
      <alignment horizontal="center" wrapText="1"/>
      <protection/>
    </xf>
    <xf numFmtId="0" fontId="8" fillId="0" borderId="0" xfId="18" applyFont="1" applyAlignment="1">
      <alignment horizontal="center" wrapText="1"/>
      <protection/>
    </xf>
    <xf numFmtId="0" fontId="9" fillId="0" borderId="0" xfId="18" applyFont="1" applyBorder="1" applyAlignment="1">
      <alignment horizontal="center" wrapText="1"/>
      <protection/>
    </xf>
    <xf numFmtId="0" fontId="21" fillId="0" borderId="0" xfId="0" applyFont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Лист1 (2)" xfId="18"/>
    <cellStyle name="Обычный_Форма (2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showZeros="0" tabSelected="1" view="pageBreakPreview" zoomScale="75" zoomScaleNormal="80" zoomScaleSheetLayoutView="75" workbookViewId="0" topLeftCell="A1">
      <pane xSplit="2" ySplit="11" topLeftCell="C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1" sqref="K11"/>
    </sheetView>
  </sheetViews>
  <sheetFormatPr defaultColWidth="9.00390625" defaultRowHeight="12.75"/>
  <cols>
    <col min="1" max="1" width="13.00390625" style="3" customWidth="1"/>
    <col min="2" max="2" width="54.625" style="3" customWidth="1"/>
    <col min="3" max="4" width="14.625" style="3" customWidth="1"/>
    <col min="5" max="6" width="13.625" style="1" customWidth="1"/>
    <col min="7" max="16384" width="9.125" style="1" customWidth="1"/>
  </cols>
  <sheetData>
    <row r="1" spans="4:5" ht="15.75">
      <c r="D1" s="90" t="s">
        <v>139</v>
      </c>
      <c r="E1" s="90"/>
    </row>
    <row r="2" spans="4:5" ht="15.75">
      <c r="D2" s="90" t="s">
        <v>140</v>
      </c>
      <c r="E2" s="90"/>
    </row>
    <row r="3" spans="4:5" ht="15.75">
      <c r="D3" s="90" t="s">
        <v>141</v>
      </c>
      <c r="E3" s="90"/>
    </row>
    <row r="4" spans="4:5" ht="15.75">
      <c r="D4" s="90" t="s">
        <v>142</v>
      </c>
      <c r="E4" s="90"/>
    </row>
    <row r="6" spans="1:6" ht="30.75" customHeight="1">
      <c r="A6" s="88" t="s">
        <v>92</v>
      </c>
      <c r="B6" s="88"/>
      <c r="C6" s="88"/>
      <c r="D6" s="88"/>
      <c r="E6" s="88"/>
      <c r="F6" s="88"/>
    </row>
    <row r="7" spans="1:6" ht="15.75" customHeight="1">
      <c r="A7" s="87" t="s">
        <v>135</v>
      </c>
      <c r="B7" s="87"/>
      <c r="C7" s="87"/>
      <c r="D7" s="87"/>
      <c r="E7" s="87"/>
      <c r="F7" s="87"/>
    </row>
    <row r="8" spans="1:6" ht="15.75" customHeight="1">
      <c r="A8" s="87"/>
      <c r="B8" s="87"/>
      <c r="C8" s="87"/>
      <c r="D8" s="87"/>
      <c r="E8" s="87"/>
      <c r="F8" s="87"/>
    </row>
    <row r="9" spans="1:17" ht="16.5" thickBot="1">
      <c r="A9" s="89"/>
      <c r="B9" s="89"/>
      <c r="C9" s="89"/>
      <c r="D9" s="89"/>
      <c r="F9" s="4" t="s">
        <v>105</v>
      </c>
      <c r="I9" s="87"/>
      <c r="J9" s="87"/>
      <c r="K9" s="87"/>
      <c r="L9" s="87"/>
      <c r="M9" s="87"/>
      <c r="N9" s="87"/>
      <c r="O9" s="87"/>
      <c r="P9" s="87"/>
      <c r="Q9" s="87"/>
    </row>
    <row r="10" spans="1:6" ht="20.25" customHeight="1">
      <c r="A10" s="81" t="s">
        <v>80</v>
      </c>
      <c r="B10" s="83" t="s">
        <v>0</v>
      </c>
      <c r="C10" s="81" t="s">
        <v>136</v>
      </c>
      <c r="D10" s="85" t="s">
        <v>134</v>
      </c>
      <c r="E10" s="77" t="s">
        <v>137</v>
      </c>
      <c r="F10" s="79" t="s">
        <v>138</v>
      </c>
    </row>
    <row r="11" spans="1:6" ht="75.75" customHeight="1" thickBot="1">
      <c r="A11" s="82"/>
      <c r="B11" s="84"/>
      <c r="C11" s="82"/>
      <c r="D11" s="86"/>
      <c r="E11" s="78"/>
      <c r="F11" s="80"/>
    </row>
    <row r="12" spans="1:6" ht="16.5" thickBot="1">
      <c r="A12" s="11">
        <v>1</v>
      </c>
      <c r="B12" s="12">
        <v>2</v>
      </c>
      <c r="C12" s="75">
        <v>3</v>
      </c>
      <c r="D12" s="75">
        <v>4</v>
      </c>
      <c r="E12" s="75">
        <v>5</v>
      </c>
      <c r="F12" s="76">
        <v>6</v>
      </c>
    </row>
    <row r="13" spans="1:6" ht="18.75">
      <c r="A13" s="64"/>
      <c r="B13" s="38" t="s">
        <v>132</v>
      </c>
      <c r="C13" s="65"/>
      <c r="D13" s="65"/>
      <c r="E13" s="65"/>
      <c r="F13" s="66"/>
    </row>
    <row r="14" spans="1:6" ht="18" customHeight="1">
      <c r="A14" s="40">
        <v>11010000</v>
      </c>
      <c r="B14" s="14" t="s">
        <v>125</v>
      </c>
      <c r="C14" s="23">
        <v>9857.6</v>
      </c>
      <c r="D14" s="23">
        <v>11494.7</v>
      </c>
      <c r="E14" s="24">
        <f>D14/C14*100</f>
        <v>116.6074906670995</v>
      </c>
      <c r="F14" s="41">
        <f aca="true" t="shared" si="0" ref="F14:F20">D14-C14</f>
        <v>1637.1000000000004</v>
      </c>
    </row>
    <row r="15" spans="1:6" s="2" customFormat="1" ht="27.75" customHeight="1">
      <c r="A15" s="44">
        <v>11020200</v>
      </c>
      <c r="B15" s="39" t="s">
        <v>95</v>
      </c>
      <c r="C15" s="27">
        <v>2.6</v>
      </c>
      <c r="D15" s="23">
        <v>6.9</v>
      </c>
      <c r="E15" s="24">
        <f aca="true" t="shared" si="1" ref="E15:E64">D15/C15*100</f>
        <v>265.38461538461536</v>
      </c>
      <c r="F15" s="41">
        <f t="shared" si="0"/>
        <v>4.300000000000001</v>
      </c>
    </row>
    <row r="16" spans="1:6" ht="15">
      <c r="A16" s="40">
        <v>21081100</v>
      </c>
      <c r="B16" s="14" t="s">
        <v>117</v>
      </c>
      <c r="C16" s="23"/>
      <c r="D16" s="23">
        <v>0.1</v>
      </c>
      <c r="E16" s="24"/>
      <c r="F16" s="41">
        <f t="shared" si="0"/>
        <v>0.1</v>
      </c>
    </row>
    <row r="17" spans="1:6" ht="15">
      <c r="A17" s="40">
        <v>22080000</v>
      </c>
      <c r="B17" s="14" t="s">
        <v>1</v>
      </c>
      <c r="C17" s="23">
        <v>52.8</v>
      </c>
      <c r="D17" s="23">
        <v>51.4</v>
      </c>
      <c r="E17" s="24">
        <f>D17/C17*100</f>
        <v>97.34848484848484</v>
      </c>
      <c r="F17" s="41">
        <f t="shared" si="0"/>
        <v>-1.3999999999999986</v>
      </c>
    </row>
    <row r="18" spans="1:6" ht="15">
      <c r="A18" s="40">
        <v>22090000</v>
      </c>
      <c r="B18" s="14" t="s">
        <v>126</v>
      </c>
      <c r="C18" s="23">
        <v>0</v>
      </c>
      <c r="D18" s="23">
        <v>0.1</v>
      </c>
      <c r="E18" s="24"/>
      <c r="F18" s="41">
        <f t="shared" si="0"/>
        <v>0.1</v>
      </c>
    </row>
    <row r="19" spans="1:6" ht="15">
      <c r="A19" s="40">
        <v>24060300</v>
      </c>
      <c r="B19" s="14" t="s">
        <v>2</v>
      </c>
      <c r="C19" s="23">
        <v>0.5</v>
      </c>
      <c r="D19" s="23">
        <v>1.6</v>
      </c>
      <c r="E19" s="24">
        <f>D19/C19*100</f>
        <v>320</v>
      </c>
      <c r="F19" s="41">
        <f t="shared" si="0"/>
        <v>1.1</v>
      </c>
    </row>
    <row r="20" spans="1:6" ht="31.5" customHeight="1">
      <c r="A20" s="44">
        <v>900101</v>
      </c>
      <c r="B20" s="15" t="s">
        <v>3</v>
      </c>
      <c r="C20" s="26">
        <f>SUM(C14:C19)</f>
        <v>9913.5</v>
      </c>
      <c r="D20" s="26">
        <f>SUM(D14:D19)</f>
        <v>11554.800000000001</v>
      </c>
      <c r="E20" s="8">
        <f t="shared" si="1"/>
        <v>116.55621122711455</v>
      </c>
      <c r="F20" s="45">
        <f t="shared" si="0"/>
        <v>1641.300000000001</v>
      </c>
    </row>
    <row r="21" spans="1:6" ht="15.75">
      <c r="A21" s="44">
        <v>40000000</v>
      </c>
      <c r="B21" s="15" t="s">
        <v>4</v>
      </c>
      <c r="C21" s="16"/>
      <c r="D21" s="13"/>
      <c r="E21" s="24"/>
      <c r="F21" s="46"/>
    </row>
    <row r="22" spans="1:6" s="5" customFormat="1" ht="15">
      <c r="A22" s="47">
        <v>41030000</v>
      </c>
      <c r="B22" s="17" t="s">
        <v>5</v>
      </c>
      <c r="C22" s="29">
        <f>SUM(C23:C30)</f>
        <v>53326.00000000001</v>
      </c>
      <c r="D22" s="29">
        <f>SUM(D23:D30)</f>
        <v>51601.200000000004</v>
      </c>
      <c r="E22" s="8">
        <f t="shared" si="1"/>
        <v>96.76555526384878</v>
      </c>
      <c r="F22" s="45">
        <f aca="true" t="shared" si="2" ref="F22:F27">D22-C22</f>
        <v>-1724.800000000003</v>
      </c>
    </row>
    <row r="23" spans="1:6" ht="28.5">
      <c r="A23" s="48">
        <v>41030600</v>
      </c>
      <c r="B23" s="18" t="s">
        <v>6</v>
      </c>
      <c r="C23" s="21">
        <v>13183.8</v>
      </c>
      <c r="D23" s="28">
        <v>13183.8</v>
      </c>
      <c r="E23" s="24">
        <f t="shared" si="1"/>
        <v>100</v>
      </c>
      <c r="F23" s="41">
        <f t="shared" si="2"/>
        <v>0</v>
      </c>
    </row>
    <row r="24" spans="1:6" ht="28.5">
      <c r="A24" s="48">
        <v>41030800</v>
      </c>
      <c r="B24" s="18" t="s">
        <v>7</v>
      </c>
      <c r="C24" s="30">
        <v>12448.3</v>
      </c>
      <c r="D24" s="28">
        <v>12436.7</v>
      </c>
      <c r="E24" s="24">
        <f t="shared" si="1"/>
        <v>99.90681458512408</v>
      </c>
      <c r="F24" s="41">
        <f t="shared" si="2"/>
        <v>-11.599999999998545</v>
      </c>
    </row>
    <row r="25" spans="1:6" ht="42.75">
      <c r="A25" s="48">
        <v>41030900</v>
      </c>
      <c r="B25" s="18" t="s">
        <v>8</v>
      </c>
      <c r="C25" s="30">
        <v>0</v>
      </c>
      <c r="D25" s="28">
        <v>0</v>
      </c>
      <c r="E25" s="24"/>
      <c r="F25" s="41">
        <f t="shared" si="2"/>
        <v>0</v>
      </c>
    </row>
    <row r="26" spans="1:6" ht="42.75">
      <c r="A26" s="48">
        <v>41031000</v>
      </c>
      <c r="B26" s="18" t="s">
        <v>9</v>
      </c>
      <c r="C26" s="30">
        <v>788.2</v>
      </c>
      <c r="D26" s="28">
        <v>53.1</v>
      </c>
      <c r="E26" s="24">
        <f t="shared" si="1"/>
        <v>6.736868815021568</v>
      </c>
      <c r="F26" s="41">
        <f t="shared" si="2"/>
        <v>-735.1</v>
      </c>
    </row>
    <row r="27" spans="1:6" ht="15">
      <c r="A27" s="48">
        <v>41033900</v>
      </c>
      <c r="B27" s="18" t="s">
        <v>127</v>
      </c>
      <c r="C27" s="30">
        <v>15593</v>
      </c>
      <c r="D27" s="28">
        <v>15593</v>
      </c>
      <c r="E27" s="24">
        <f t="shared" si="1"/>
        <v>100</v>
      </c>
      <c r="F27" s="41">
        <f t="shared" si="2"/>
        <v>0</v>
      </c>
    </row>
    <row r="28" spans="1:6" ht="15">
      <c r="A28" s="48">
        <v>41034200</v>
      </c>
      <c r="B28" s="18" t="s">
        <v>128</v>
      </c>
      <c r="C28" s="30">
        <v>6826.4</v>
      </c>
      <c r="D28" s="28">
        <v>6826.4</v>
      </c>
      <c r="E28" s="24">
        <f t="shared" si="1"/>
        <v>100</v>
      </c>
      <c r="F28" s="41">
        <f>D28-C28</f>
        <v>0</v>
      </c>
    </row>
    <row r="29" spans="1:6" ht="15">
      <c r="A29" s="48">
        <v>41035000</v>
      </c>
      <c r="B29" s="18" t="s">
        <v>129</v>
      </c>
      <c r="C29" s="59">
        <v>2975.3</v>
      </c>
      <c r="D29" s="27">
        <v>2206.8</v>
      </c>
      <c r="E29" s="24">
        <f t="shared" si="1"/>
        <v>74.17067186502202</v>
      </c>
      <c r="F29" s="41">
        <f>D29-C29</f>
        <v>-768.5</v>
      </c>
    </row>
    <row r="30" spans="1:6" ht="28.5">
      <c r="A30" s="48">
        <v>41035800</v>
      </c>
      <c r="B30" s="18" t="s">
        <v>107</v>
      </c>
      <c r="C30" s="30">
        <v>1511</v>
      </c>
      <c r="D30" s="30">
        <v>1301.4</v>
      </c>
      <c r="E30" s="24">
        <f t="shared" si="1"/>
        <v>86.12839179351424</v>
      </c>
      <c r="F30" s="41">
        <f>D30-C30</f>
        <v>-209.5999999999999</v>
      </c>
    </row>
    <row r="31" spans="1:6" s="5" customFormat="1" ht="15">
      <c r="A31" s="47"/>
      <c r="B31" s="17" t="s">
        <v>10</v>
      </c>
      <c r="C31" s="29">
        <f>SUM(C23:C30)</f>
        <v>53326.00000000001</v>
      </c>
      <c r="D31" s="29">
        <f>SUM(D23:D30)</f>
        <v>51601.200000000004</v>
      </c>
      <c r="E31" s="8">
        <f t="shared" si="1"/>
        <v>96.76555526384878</v>
      </c>
      <c r="F31" s="45">
        <f>D31-C31</f>
        <v>-1724.800000000003</v>
      </c>
    </row>
    <row r="32" spans="1:6" s="5" customFormat="1" ht="15">
      <c r="A32" s="47"/>
      <c r="B32" s="17" t="s">
        <v>111</v>
      </c>
      <c r="C32" s="29">
        <f>C31+C20</f>
        <v>63239.50000000001</v>
      </c>
      <c r="D32" s="29">
        <f>D31+D20</f>
        <v>63156.00000000001</v>
      </c>
      <c r="E32" s="8">
        <f t="shared" si="1"/>
        <v>99.86796227041643</v>
      </c>
      <c r="F32" s="45">
        <f>D32-C32</f>
        <v>-83.5</v>
      </c>
    </row>
    <row r="33" spans="1:6" ht="18.75">
      <c r="A33" s="48"/>
      <c r="B33" s="38" t="s">
        <v>11</v>
      </c>
      <c r="C33" s="21"/>
      <c r="D33" s="22"/>
      <c r="E33" s="24"/>
      <c r="F33" s="43"/>
    </row>
    <row r="34" spans="1:6" ht="15">
      <c r="A34" s="48">
        <v>25000000</v>
      </c>
      <c r="B34" s="18" t="s">
        <v>12</v>
      </c>
      <c r="C34" s="21">
        <v>1093.6</v>
      </c>
      <c r="D34" s="21">
        <v>1413.5</v>
      </c>
      <c r="E34" s="24">
        <f t="shared" si="1"/>
        <v>129.25201170446235</v>
      </c>
      <c r="F34" s="41">
        <f>D34-C34</f>
        <v>319.9000000000001</v>
      </c>
    </row>
    <row r="35" spans="1:7" ht="30">
      <c r="A35" s="50"/>
      <c r="B35" s="19" t="s">
        <v>13</v>
      </c>
      <c r="C35" s="25">
        <f>SUM(C34:C34)</f>
        <v>1093.6</v>
      </c>
      <c r="D35" s="25">
        <f>SUM(D34:D34)</f>
        <v>1413.5</v>
      </c>
      <c r="E35" s="8">
        <f t="shared" si="1"/>
        <v>129.25201170446235</v>
      </c>
      <c r="F35" s="42">
        <f>D35-C35</f>
        <v>319.9000000000001</v>
      </c>
      <c r="G35" s="7"/>
    </row>
    <row r="36" spans="1:6" s="5" customFormat="1" ht="15">
      <c r="A36" s="51">
        <v>41035000</v>
      </c>
      <c r="B36" s="20" t="s">
        <v>14</v>
      </c>
      <c r="C36" s="62">
        <v>590.2</v>
      </c>
      <c r="D36" s="6">
        <v>337.2</v>
      </c>
      <c r="E36" s="8">
        <f t="shared" si="1"/>
        <v>57.133175194849194</v>
      </c>
      <c r="F36" s="45">
        <f>D36-C36</f>
        <v>-253.00000000000006</v>
      </c>
    </row>
    <row r="37" spans="1:6" s="5" customFormat="1" ht="29.25">
      <c r="A37" s="51"/>
      <c r="B37" s="20" t="s">
        <v>116</v>
      </c>
      <c r="C37" s="6">
        <f>C36+C35</f>
        <v>1683.8</v>
      </c>
      <c r="D37" s="6">
        <f>D36+D35</f>
        <v>1750.7</v>
      </c>
      <c r="E37" s="8">
        <f t="shared" si="1"/>
        <v>103.97315595676446</v>
      </c>
      <c r="F37" s="42">
        <f>D37-C37</f>
        <v>66.90000000000009</v>
      </c>
    </row>
    <row r="38" spans="1:6" s="7" customFormat="1" ht="20.25">
      <c r="A38" s="51"/>
      <c r="B38" s="67" t="s">
        <v>133</v>
      </c>
      <c r="C38" s="9"/>
      <c r="D38" s="10"/>
      <c r="E38" s="24"/>
      <c r="F38" s="49"/>
    </row>
    <row r="39" spans="1:6" ht="15">
      <c r="A39" s="53" t="s">
        <v>15</v>
      </c>
      <c r="B39" s="31" t="s">
        <v>115</v>
      </c>
      <c r="C39" s="32">
        <v>539.2</v>
      </c>
      <c r="D39" s="32">
        <v>406.4</v>
      </c>
      <c r="E39" s="8">
        <f t="shared" si="1"/>
        <v>75.37091988130562</v>
      </c>
      <c r="F39" s="54">
        <f>D39-C39</f>
        <v>-132.80000000000007</v>
      </c>
    </row>
    <row r="40" spans="1:6" ht="15">
      <c r="A40" s="53" t="s">
        <v>17</v>
      </c>
      <c r="B40" s="31" t="s">
        <v>18</v>
      </c>
      <c r="C40" s="32">
        <v>24057</v>
      </c>
      <c r="D40" s="32">
        <v>22743.2</v>
      </c>
      <c r="E40" s="8">
        <f t="shared" si="1"/>
        <v>94.53880367460614</v>
      </c>
      <c r="F40" s="54">
        <f aca="true" t="shared" si="3" ref="F40:F92">D40-C40</f>
        <v>-1313.7999999999993</v>
      </c>
    </row>
    <row r="41" spans="1:6" ht="15">
      <c r="A41" s="53"/>
      <c r="B41" s="33" t="s">
        <v>91</v>
      </c>
      <c r="C41" s="35"/>
      <c r="D41" s="35"/>
      <c r="E41" s="24"/>
      <c r="F41" s="55"/>
    </row>
    <row r="42" spans="1:6" ht="15">
      <c r="A42" s="53">
        <v>70303</v>
      </c>
      <c r="B42" s="33" t="s">
        <v>106</v>
      </c>
      <c r="C42" s="34">
        <v>1511</v>
      </c>
      <c r="D42" s="34">
        <v>1301.4</v>
      </c>
      <c r="E42" s="24">
        <f t="shared" si="1"/>
        <v>86.12839179351424</v>
      </c>
      <c r="F42" s="56">
        <f t="shared" si="3"/>
        <v>-209.5999999999999</v>
      </c>
    </row>
    <row r="43" spans="1:6" ht="15">
      <c r="A43" s="53" t="s">
        <v>19</v>
      </c>
      <c r="B43" s="31" t="s">
        <v>20</v>
      </c>
      <c r="C43" s="32">
        <v>8297.8</v>
      </c>
      <c r="D43" s="32">
        <v>7835.2</v>
      </c>
      <c r="E43" s="8">
        <f t="shared" si="1"/>
        <v>94.42502832075974</v>
      </c>
      <c r="F43" s="54">
        <f t="shared" si="3"/>
        <v>-462.59999999999945</v>
      </c>
    </row>
    <row r="44" spans="1:6" ht="15">
      <c r="A44" s="53" t="s">
        <v>21</v>
      </c>
      <c r="B44" s="31" t="s">
        <v>22</v>
      </c>
      <c r="C44" s="32">
        <v>28766.8</v>
      </c>
      <c r="D44" s="32">
        <v>27367.9</v>
      </c>
      <c r="E44" s="8">
        <f t="shared" si="1"/>
        <v>95.13710249315184</v>
      </c>
      <c r="F44" s="54">
        <f t="shared" si="3"/>
        <v>-1398.8999999999978</v>
      </c>
    </row>
    <row r="45" spans="1:6" ht="86.25">
      <c r="A45" s="53" t="s">
        <v>23</v>
      </c>
      <c r="B45" s="33" t="s">
        <v>120</v>
      </c>
      <c r="C45" s="34">
        <v>667.8</v>
      </c>
      <c r="D45" s="34">
        <v>656.2</v>
      </c>
      <c r="E45" s="24">
        <f t="shared" si="1"/>
        <v>98.26295297993413</v>
      </c>
      <c r="F45" s="56">
        <f t="shared" si="3"/>
        <v>-11.599999999999909</v>
      </c>
    </row>
    <row r="46" spans="1:6" ht="86.25">
      <c r="A46" s="53" t="s">
        <v>24</v>
      </c>
      <c r="B46" s="33" t="s">
        <v>120</v>
      </c>
      <c r="C46" s="34">
        <v>169.7</v>
      </c>
      <c r="D46" s="34"/>
      <c r="E46" s="24">
        <f t="shared" si="1"/>
        <v>0</v>
      </c>
      <c r="F46" s="56">
        <f t="shared" si="3"/>
        <v>-169.7</v>
      </c>
    </row>
    <row r="47" spans="1:6" ht="86.25">
      <c r="A47" s="53" t="s">
        <v>25</v>
      </c>
      <c r="B47" s="33" t="s">
        <v>121</v>
      </c>
      <c r="C47" s="34"/>
      <c r="D47" s="34"/>
      <c r="E47" s="24"/>
      <c r="F47" s="56">
        <f t="shared" si="3"/>
        <v>0</v>
      </c>
    </row>
    <row r="48" spans="1:6" ht="86.25">
      <c r="A48" s="53" t="s">
        <v>26</v>
      </c>
      <c r="B48" s="33" t="s">
        <v>27</v>
      </c>
      <c r="C48" s="34">
        <v>37.2</v>
      </c>
      <c r="D48" s="34">
        <v>37.2</v>
      </c>
      <c r="E48" s="24">
        <f t="shared" si="1"/>
        <v>100</v>
      </c>
      <c r="F48" s="56">
        <f t="shared" si="3"/>
        <v>0</v>
      </c>
    </row>
    <row r="49" spans="1:6" ht="86.25">
      <c r="A49" s="53" t="s">
        <v>28</v>
      </c>
      <c r="B49" s="33" t="s">
        <v>122</v>
      </c>
      <c r="C49" s="34">
        <v>5.5</v>
      </c>
      <c r="D49" s="34"/>
      <c r="E49" s="24">
        <f t="shared" si="1"/>
        <v>0</v>
      </c>
      <c r="F49" s="56">
        <f t="shared" si="3"/>
        <v>-5.5</v>
      </c>
    </row>
    <row r="50" spans="1:6" ht="72">
      <c r="A50" s="53" t="s">
        <v>29</v>
      </c>
      <c r="B50" s="33" t="s">
        <v>30</v>
      </c>
      <c r="C50" s="34">
        <v>52.1</v>
      </c>
      <c r="D50" s="34">
        <v>52.1</v>
      </c>
      <c r="E50" s="24">
        <f t="shared" si="1"/>
        <v>100</v>
      </c>
      <c r="F50" s="56">
        <f t="shared" si="3"/>
        <v>0</v>
      </c>
    </row>
    <row r="51" spans="1:6" ht="72">
      <c r="A51" s="53" t="s">
        <v>31</v>
      </c>
      <c r="B51" s="33" t="s">
        <v>32</v>
      </c>
      <c r="C51" s="34">
        <v>26.1</v>
      </c>
      <c r="D51" s="34"/>
      <c r="E51" s="24">
        <f t="shared" si="1"/>
        <v>0</v>
      </c>
      <c r="F51" s="56">
        <f t="shared" si="3"/>
        <v>-26.1</v>
      </c>
    </row>
    <row r="52" spans="1:6" ht="72">
      <c r="A52" s="53" t="s">
        <v>33</v>
      </c>
      <c r="B52" s="33" t="s">
        <v>34</v>
      </c>
      <c r="C52" s="34"/>
      <c r="D52" s="34"/>
      <c r="E52" s="24"/>
      <c r="F52" s="56">
        <f t="shared" si="3"/>
        <v>0</v>
      </c>
    </row>
    <row r="53" spans="1:6" ht="86.25">
      <c r="A53" s="53" t="s">
        <v>35</v>
      </c>
      <c r="B53" s="33" t="s">
        <v>123</v>
      </c>
      <c r="C53" s="34">
        <v>264.2</v>
      </c>
      <c r="D53" s="34">
        <v>264.2</v>
      </c>
      <c r="E53" s="24">
        <f t="shared" si="1"/>
        <v>100</v>
      </c>
      <c r="F53" s="56">
        <f t="shared" si="3"/>
        <v>0</v>
      </c>
    </row>
    <row r="54" spans="1:6" ht="86.25">
      <c r="A54" s="53" t="s">
        <v>36</v>
      </c>
      <c r="B54" s="33" t="s">
        <v>37</v>
      </c>
      <c r="C54" s="34">
        <v>145</v>
      </c>
      <c r="D54" s="34"/>
      <c r="E54" s="24">
        <f t="shared" si="1"/>
        <v>0</v>
      </c>
      <c r="F54" s="56">
        <f t="shared" si="3"/>
        <v>-145</v>
      </c>
    </row>
    <row r="55" spans="1:6" ht="29.25">
      <c r="A55" s="53" t="s">
        <v>38</v>
      </c>
      <c r="B55" s="33" t="s">
        <v>124</v>
      </c>
      <c r="C55" s="34"/>
      <c r="D55" s="34"/>
      <c r="E55" s="24" t="e">
        <f t="shared" si="1"/>
        <v>#DIV/0!</v>
      </c>
      <c r="F55" s="56">
        <f t="shared" si="3"/>
        <v>0</v>
      </c>
    </row>
    <row r="56" spans="1:6" ht="29.25">
      <c r="A56" s="53">
        <v>90215</v>
      </c>
      <c r="B56" s="33" t="s">
        <v>100</v>
      </c>
      <c r="C56" s="34">
        <v>51.5</v>
      </c>
      <c r="D56" s="34">
        <v>51.5</v>
      </c>
      <c r="E56" s="24">
        <f t="shared" si="1"/>
        <v>100</v>
      </c>
      <c r="F56" s="56">
        <f t="shared" si="3"/>
        <v>0</v>
      </c>
    </row>
    <row r="57" spans="1:6" ht="29.25">
      <c r="A57" s="53">
        <v>90216</v>
      </c>
      <c r="B57" s="33" t="s">
        <v>101</v>
      </c>
      <c r="C57" s="34">
        <v>50</v>
      </c>
      <c r="D57" s="34"/>
      <c r="E57" s="24">
        <f t="shared" si="1"/>
        <v>0</v>
      </c>
      <c r="F57" s="56">
        <f t="shared" si="3"/>
        <v>-50</v>
      </c>
    </row>
    <row r="58" spans="1:6" ht="15">
      <c r="A58" s="53">
        <v>90302</v>
      </c>
      <c r="B58" s="33" t="s">
        <v>102</v>
      </c>
      <c r="C58" s="34">
        <v>90.8</v>
      </c>
      <c r="D58" s="34">
        <v>90.8</v>
      </c>
      <c r="E58" s="24">
        <f t="shared" si="1"/>
        <v>100</v>
      </c>
      <c r="F58" s="56">
        <f t="shared" si="3"/>
        <v>0</v>
      </c>
    </row>
    <row r="59" spans="1:6" ht="15">
      <c r="A59" s="53" t="s">
        <v>39</v>
      </c>
      <c r="B59" s="33" t="s">
        <v>40</v>
      </c>
      <c r="C59" s="34">
        <v>58.2</v>
      </c>
      <c r="D59" s="34">
        <v>58.1</v>
      </c>
      <c r="E59" s="24">
        <f t="shared" si="1"/>
        <v>99.82817869415808</v>
      </c>
      <c r="F59" s="56">
        <f t="shared" si="3"/>
        <v>-0.10000000000000142</v>
      </c>
    </row>
    <row r="60" spans="1:6" ht="15">
      <c r="A60" s="53" t="s">
        <v>41</v>
      </c>
      <c r="B60" s="33" t="s">
        <v>103</v>
      </c>
      <c r="C60" s="34">
        <v>4608.4</v>
      </c>
      <c r="D60" s="34">
        <v>4608.4</v>
      </c>
      <c r="E60" s="24">
        <f t="shared" si="1"/>
        <v>100</v>
      </c>
      <c r="F60" s="56">
        <f t="shared" si="3"/>
        <v>0</v>
      </c>
    </row>
    <row r="61" spans="1:6" ht="29.25">
      <c r="A61" s="53" t="s">
        <v>42</v>
      </c>
      <c r="B61" s="33" t="s">
        <v>43</v>
      </c>
      <c r="C61" s="34">
        <v>750</v>
      </c>
      <c r="D61" s="34">
        <v>750</v>
      </c>
      <c r="E61" s="24">
        <f t="shared" si="1"/>
        <v>100</v>
      </c>
      <c r="F61" s="56">
        <f t="shared" si="3"/>
        <v>0</v>
      </c>
    </row>
    <row r="62" spans="1:6" ht="15">
      <c r="A62" s="53" t="s">
        <v>44</v>
      </c>
      <c r="B62" s="33" t="s">
        <v>45</v>
      </c>
      <c r="C62" s="34">
        <v>2639.1</v>
      </c>
      <c r="D62" s="34">
        <v>2639.1</v>
      </c>
      <c r="E62" s="24">
        <f t="shared" si="1"/>
        <v>100</v>
      </c>
      <c r="F62" s="56">
        <f t="shared" si="3"/>
        <v>0</v>
      </c>
    </row>
    <row r="63" spans="1:6" ht="15">
      <c r="A63" s="53" t="s">
        <v>46</v>
      </c>
      <c r="B63" s="33" t="s">
        <v>47</v>
      </c>
      <c r="C63" s="34">
        <v>56.4</v>
      </c>
      <c r="D63" s="34">
        <v>56.4</v>
      </c>
      <c r="E63" s="24">
        <f t="shared" si="1"/>
        <v>100</v>
      </c>
      <c r="F63" s="56">
        <f t="shared" si="3"/>
        <v>0</v>
      </c>
    </row>
    <row r="64" spans="1:6" ht="15">
      <c r="A64" s="53">
        <v>90308</v>
      </c>
      <c r="B64" s="33" t="s">
        <v>96</v>
      </c>
      <c r="C64" s="34">
        <v>0.9</v>
      </c>
      <c r="D64" s="34">
        <v>0.9</v>
      </c>
      <c r="E64" s="24">
        <f t="shared" si="1"/>
        <v>100</v>
      </c>
      <c r="F64" s="56">
        <f t="shared" si="3"/>
        <v>0</v>
      </c>
    </row>
    <row r="65" spans="1:6" ht="29.25">
      <c r="A65" s="53" t="s">
        <v>48</v>
      </c>
      <c r="B65" s="33" t="s">
        <v>49</v>
      </c>
      <c r="C65" s="34">
        <v>3049.2</v>
      </c>
      <c r="D65" s="34">
        <v>3049.2</v>
      </c>
      <c r="E65" s="24">
        <f aca="true" t="shared" si="4" ref="E65:E113">D65/C65*100</f>
        <v>100</v>
      </c>
      <c r="F65" s="56">
        <f t="shared" si="3"/>
        <v>0</v>
      </c>
    </row>
    <row r="66" spans="1:6" ht="29.25">
      <c r="A66" s="53" t="s">
        <v>50</v>
      </c>
      <c r="B66" s="33" t="s">
        <v>94</v>
      </c>
      <c r="C66" s="34">
        <v>11375.6</v>
      </c>
      <c r="D66" s="34">
        <v>11375.6</v>
      </c>
      <c r="E66" s="24">
        <f t="shared" si="4"/>
        <v>100</v>
      </c>
      <c r="F66" s="56">
        <f t="shared" si="3"/>
        <v>0</v>
      </c>
    </row>
    <row r="67" spans="1:6" ht="29.25">
      <c r="A67" s="53">
        <v>90406</v>
      </c>
      <c r="B67" s="33" t="s">
        <v>97</v>
      </c>
      <c r="C67" s="34">
        <v>391.9</v>
      </c>
      <c r="D67" s="34">
        <v>53.1</v>
      </c>
      <c r="E67" s="24">
        <f t="shared" si="4"/>
        <v>13.549374840520542</v>
      </c>
      <c r="F67" s="56">
        <f t="shared" si="3"/>
        <v>-338.79999999999995</v>
      </c>
    </row>
    <row r="68" spans="1:6" ht="15">
      <c r="A68" s="53">
        <v>90407</v>
      </c>
      <c r="B68" s="33" t="s">
        <v>118</v>
      </c>
      <c r="C68" s="34"/>
      <c r="D68" s="34"/>
      <c r="E68" s="24"/>
      <c r="F68" s="56">
        <f t="shared" si="3"/>
        <v>0</v>
      </c>
    </row>
    <row r="69" spans="1:6" ht="15">
      <c r="A69" s="53" t="s">
        <v>51</v>
      </c>
      <c r="B69" s="33" t="s">
        <v>104</v>
      </c>
      <c r="C69" s="34">
        <v>416.9</v>
      </c>
      <c r="D69" s="34">
        <v>159.6</v>
      </c>
      <c r="E69" s="24">
        <f t="shared" si="4"/>
        <v>38.28256176541137</v>
      </c>
      <c r="F69" s="56">
        <f t="shared" si="3"/>
        <v>-257.29999999999995</v>
      </c>
    </row>
    <row r="70" spans="1:6" ht="15">
      <c r="A70" s="53">
        <v>90413</v>
      </c>
      <c r="B70" s="33" t="s">
        <v>130</v>
      </c>
      <c r="C70" s="34">
        <v>147.5</v>
      </c>
      <c r="D70" s="34">
        <v>147.5</v>
      </c>
      <c r="E70" s="24">
        <f t="shared" si="4"/>
        <v>100</v>
      </c>
      <c r="F70" s="56">
        <f t="shared" si="3"/>
        <v>0</v>
      </c>
    </row>
    <row r="71" spans="1:6" ht="15">
      <c r="A71" s="53" t="s">
        <v>52</v>
      </c>
      <c r="B71" s="33" t="s">
        <v>53</v>
      </c>
      <c r="C71" s="34">
        <v>230</v>
      </c>
      <c r="D71" s="34">
        <v>230</v>
      </c>
      <c r="E71" s="24">
        <f t="shared" si="4"/>
        <v>100</v>
      </c>
      <c r="F71" s="56">
        <f t="shared" si="3"/>
        <v>0</v>
      </c>
    </row>
    <row r="72" spans="1:6" ht="15">
      <c r="A72" s="53">
        <v>90802</v>
      </c>
      <c r="B72" s="33" t="s">
        <v>131</v>
      </c>
      <c r="C72" s="34"/>
      <c r="D72" s="34"/>
      <c r="E72" s="24"/>
      <c r="F72" s="56">
        <f t="shared" si="3"/>
        <v>0</v>
      </c>
    </row>
    <row r="73" spans="1:6" ht="29.25">
      <c r="A73" s="53" t="s">
        <v>54</v>
      </c>
      <c r="B73" s="33" t="s">
        <v>55</v>
      </c>
      <c r="C73" s="34">
        <v>108.8</v>
      </c>
      <c r="D73" s="34">
        <v>77.5</v>
      </c>
      <c r="E73" s="24">
        <f t="shared" si="4"/>
        <v>71.23161764705883</v>
      </c>
      <c r="F73" s="56">
        <f t="shared" si="3"/>
        <v>-31.299999999999997</v>
      </c>
    </row>
    <row r="74" spans="1:6" ht="29.25">
      <c r="A74" s="53" t="s">
        <v>56</v>
      </c>
      <c r="B74" s="33" t="s">
        <v>57</v>
      </c>
      <c r="C74" s="34">
        <v>39.4</v>
      </c>
      <c r="D74" s="34">
        <v>18.8</v>
      </c>
      <c r="E74" s="24">
        <f t="shared" si="4"/>
        <v>47.715736040609144</v>
      </c>
      <c r="F74" s="56">
        <f t="shared" si="3"/>
        <v>-20.599999999999998</v>
      </c>
    </row>
    <row r="75" spans="1:6" ht="57.75">
      <c r="A75" s="53">
        <v>91108</v>
      </c>
      <c r="B75" s="33" t="s">
        <v>109</v>
      </c>
      <c r="C75" s="34">
        <v>58</v>
      </c>
      <c r="D75" s="34">
        <v>46.6</v>
      </c>
      <c r="E75" s="24">
        <f t="shared" si="4"/>
        <v>80.3448275862069</v>
      </c>
      <c r="F75" s="56">
        <f t="shared" si="3"/>
        <v>-11.399999999999999</v>
      </c>
    </row>
    <row r="76" spans="1:6" s="57" customFormat="1" ht="29.25">
      <c r="A76" s="53" t="s">
        <v>58</v>
      </c>
      <c r="B76" s="33" t="s">
        <v>59</v>
      </c>
      <c r="C76" s="34">
        <v>1324.2</v>
      </c>
      <c r="D76" s="34">
        <v>1080.9</v>
      </c>
      <c r="E76" s="24">
        <f t="shared" si="4"/>
        <v>81.62664250113276</v>
      </c>
      <c r="F76" s="56">
        <f t="shared" si="3"/>
        <v>-243.29999999999995</v>
      </c>
    </row>
    <row r="77" spans="1:6" s="57" customFormat="1" ht="72">
      <c r="A77" s="53">
        <v>91205</v>
      </c>
      <c r="B77" s="33" t="s">
        <v>108</v>
      </c>
      <c r="C77" s="34">
        <v>117.3</v>
      </c>
      <c r="D77" s="34">
        <v>61.3</v>
      </c>
      <c r="E77" s="24">
        <f t="shared" si="4"/>
        <v>52.25916453537936</v>
      </c>
      <c r="F77" s="56">
        <f t="shared" si="3"/>
        <v>-56</v>
      </c>
    </row>
    <row r="78" spans="1:6" s="57" customFormat="1" ht="29.25">
      <c r="A78" s="53" t="s">
        <v>60</v>
      </c>
      <c r="B78" s="33" t="s">
        <v>61</v>
      </c>
      <c r="C78" s="34">
        <v>51.8</v>
      </c>
      <c r="D78" s="34">
        <v>19.8</v>
      </c>
      <c r="E78" s="24">
        <f t="shared" si="4"/>
        <v>38.22393822393823</v>
      </c>
      <c r="F78" s="56">
        <f t="shared" si="3"/>
        <v>-31.999999999999996</v>
      </c>
    </row>
    <row r="79" spans="1:6" s="57" customFormat="1" ht="29.25">
      <c r="A79" s="53" t="s">
        <v>62</v>
      </c>
      <c r="B79" s="33" t="s">
        <v>63</v>
      </c>
      <c r="C79" s="34">
        <v>1783.3</v>
      </c>
      <c r="D79" s="34">
        <v>1783.3</v>
      </c>
      <c r="E79" s="24">
        <f t="shared" si="4"/>
        <v>100</v>
      </c>
      <c r="F79" s="55">
        <f t="shared" si="3"/>
        <v>0</v>
      </c>
    </row>
    <row r="80" spans="1:6" s="57" customFormat="1" ht="15">
      <c r="A80" s="53">
        <v>100202</v>
      </c>
      <c r="B80" s="31" t="s">
        <v>98</v>
      </c>
      <c r="C80" s="32"/>
      <c r="D80" s="32"/>
      <c r="E80" s="24"/>
      <c r="F80" s="54">
        <f t="shared" si="3"/>
        <v>0</v>
      </c>
    </row>
    <row r="81" spans="1:6" s="57" customFormat="1" ht="15">
      <c r="A81" s="53" t="s">
        <v>64</v>
      </c>
      <c r="B81" s="31" t="s">
        <v>65</v>
      </c>
      <c r="C81" s="32">
        <v>1440.9</v>
      </c>
      <c r="D81" s="32">
        <v>1347.9</v>
      </c>
      <c r="E81" s="8">
        <f t="shared" si="4"/>
        <v>93.5457006037893</v>
      </c>
      <c r="F81" s="54">
        <f t="shared" si="3"/>
        <v>-93</v>
      </c>
    </row>
    <row r="82" spans="1:6" s="57" customFormat="1" ht="15">
      <c r="A82" s="53">
        <v>120000</v>
      </c>
      <c r="B82" s="31" t="s">
        <v>66</v>
      </c>
      <c r="C82" s="32"/>
      <c r="D82" s="32"/>
      <c r="E82" s="8"/>
      <c r="F82" s="54">
        <f t="shared" si="3"/>
        <v>0</v>
      </c>
    </row>
    <row r="83" spans="1:6" s="57" customFormat="1" ht="15">
      <c r="A83" s="53" t="s">
        <v>67</v>
      </c>
      <c r="B83" s="31" t="s">
        <v>68</v>
      </c>
      <c r="C83" s="32">
        <v>433.4</v>
      </c>
      <c r="D83" s="32">
        <v>319.5</v>
      </c>
      <c r="E83" s="8">
        <f t="shared" si="4"/>
        <v>73.71942778034149</v>
      </c>
      <c r="F83" s="54">
        <f t="shared" si="3"/>
        <v>-113.89999999999998</v>
      </c>
    </row>
    <row r="84" spans="1:6" s="57" customFormat="1" ht="15">
      <c r="A84" s="53">
        <v>150000</v>
      </c>
      <c r="B84" s="31" t="s">
        <v>113</v>
      </c>
      <c r="C84" s="32"/>
      <c r="D84" s="32"/>
      <c r="E84" s="8"/>
      <c r="F84" s="54">
        <f t="shared" si="3"/>
        <v>0</v>
      </c>
    </row>
    <row r="85" spans="1:6" s="57" customFormat="1" ht="30">
      <c r="A85" s="53" t="s">
        <v>69</v>
      </c>
      <c r="B85" s="31" t="s">
        <v>70</v>
      </c>
      <c r="C85" s="32">
        <v>250</v>
      </c>
      <c r="D85" s="32"/>
      <c r="E85" s="8">
        <f t="shared" si="4"/>
        <v>0</v>
      </c>
      <c r="F85" s="54">
        <f t="shared" si="3"/>
        <v>-250</v>
      </c>
    </row>
    <row r="86" spans="1:6" s="57" customFormat="1" ht="15">
      <c r="A86" s="53">
        <v>180000</v>
      </c>
      <c r="B86" s="31" t="s">
        <v>99</v>
      </c>
      <c r="C86" s="32">
        <v>87.4</v>
      </c>
      <c r="D86" s="32">
        <v>46.7</v>
      </c>
      <c r="E86" s="8">
        <f t="shared" si="4"/>
        <v>53.432494279176204</v>
      </c>
      <c r="F86" s="54">
        <f t="shared" si="3"/>
        <v>-40.7</v>
      </c>
    </row>
    <row r="87" spans="1:6" s="57" customFormat="1" ht="30">
      <c r="A87" s="53" t="s">
        <v>71</v>
      </c>
      <c r="B87" s="31" t="s">
        <v>72</v>
      </c>
      <c r="C87" s="32">
        <v>29</v>
      </c>
      <c r="D87" s="32">
        <v>14</v>
      </c>
      <c r="E87" s="8">
        <f t="shared" si="4"/>
        <v>48.275862068965516</v>
      </c>
      <c r="F87" s="54">
        <f t="shared" si="3"/>
        <v>-15</v>
      </c>
    </row>
    <row r="88" spans="1:6" s="57" customFormat="1" ht="15">
      <c r="A88" s="53" t="s">
        <v>73</v>
      </c>
      <c r="B88" s="31" t="s">
        <v>74</v>
      </c>
      <c r="C88" s="32">
        <v>2149.5</v>
      </c>
      <c r="D88" s="32">
        <v>2132.5</v>
      </c>
      <c r="E88" s="8">
        <f t="shared" si="4"/>
        <v>99.20911839962781</v>
      </c>
      <c r="F88" s="58">
        <f t="shared" si="3"/>
        <v>-17</v>
      </c>
    </row>
    <row r="89" spans="1:6" s="57" customFormat="1" ht="15">
      <c r="A89" s="53" t="s">
        <v>75</v>
      </c>
      <c r="B89" s="33" t="s">
        <v>76</v>
      </c>
      <c r="C89" s="35">
        <v>10</v>
      </c>
      <c r="D89" s="35">
        <v>0</v>
      </c>
      <c r="E89" s="24">
        <f t="shared" si="4"/>
        <v>0</v>
      </c>
      <c r="F89" s="58">
        <f t="shared" si="3"/>
        <v>-10</v>
      </c>
    </row>
    <row r="90" spans="1:6" s="57" customFormat="1" ht="15">
      <c r="A90" s="53">
        <v>250380</v>
      </c>
      <c r="B90" s="60" t="s">
        <v>114</v>
      </c>
      <c r="C90" s="32">
        <v>2124.5</v>
      </c>
      <c r="D90" s="32">
        <v>2124.5</v>
      </c>
      <c r="E90" s="24">
        <f t="shared" si="4"/>
        <v>100</v>
      </c>
      <c r="F90" s="58">
        <f>SUM(D90-C90)</f>
        <v>0</v>
      </c>
    </row>
    <row r="91" spans="1:6" s="57" customFormat="1" ht="15">
      <c r="A91" s="53" t="s">
        <v>77</v>
      </c>
      <c r="B91" s="33" t="s">
        <v>78</v>
      </c>
      <c r="C91" s="34">
        <v>15</v>
      </c>
      <c r="D91" s="34">
        <v>8</v>
      </c>
      <c r="E91" s="24">
        <f t="shared" si="4"/>
        <v>53.333333333333336</v>
      </c>
      <c r="F91" s="56">
        <f t="shared" si="3"/>
        <v>-7</v>
      </c>
    </row>
    <row r="92" spans="1:6" s="57" customFormat="1" ht="18">
      <c r="A92" s="68" t="s">
        <v>79</v>
      </c>
      <c r="B92" s="63"/>
      <c r="C92" s="69">
        <f>C39+C40+C43+C44+C80+C81+C82+C83+C85+C86+C87+C88+C84</f>
        <v>66051</v>
      </c>
      <c r="D92" s="69">
        <f>D39+D40+D43+D44+D80+D81+D82+D83+D85+D86+D87+D88</f>
        <v>62213.3</v>
      </c>
      <c r="E92" s="8">
        <f t="shared" si="4"/>
        <v>94.18979273591619</v>
      </c>
      <c r="F92" s="70">
        <f t="shared" si="3"/>
        <v>-3837.699999999997</v>
      </c>
    </row>
    <row r="93" spans="1:6" s="57" customFormat="1" ht="15">
      <c r="A93" s="53"/>
      <c r="B93" s="37"/>
      <c r="C93" s="34"/>
      <c r="D93" s="32"/>
      <c r="E93" s="8"/>
      <c r="F93" s="56"/>
    </row>
    <row r="94" spans="1:7" s="57" customFormat="1" ht="18">
      <c r="A94" s="61"/>
      <c r="B94" s="63" t="s">
        <v>11</v>
      </c>
      <c r="C94" s="35"/>
      <c r="D94" s="35"/>
      <c r="E94" s="8"/>
      <c r="F94" s="55"/>
      <c r="G94" s="4"/>
    </row>
    <row r="95" spans="1:7" s="57" customFormat="1" ht="15">
      <c r="A95" s="52" t="s">
        <v>15</v>
      </c>
      <c r="B95" s="31" t="s">
        <v>16</v>
      </c>
      <c r="C95" s="32">
        <v>25</v>
      </c>
      <c r="D95" s="32">
        <v>2.7</v>
      </c>
      <c r="E95" s="8">
        <f t="shared" si="4"/>
        <v>10.8</v>
      </c>
      <c r="F95" s="55">
        <f aca="true" t="shared" si="5" ref="F95:F109">D95-C95</f>
        <v>-22.3</v>
      </c>
      <c r="G95" s="4"/>
    </row>
    <row r="96" spans="1:7" s="57" customFormat="1" ht="15">
      <c r="A96" s="52" t="s">
        <v>17</v>
      </c>
      <c r="B96" s="31" t="s">
        <v>18</v>
      </c>
      <c r="C96" s="32">
        <v>1755.2</v>
      </c>
      <c r="D96" s="32">
        <v>965.2</v>
      </c>
      <c r="E96" s="8">
        <f t="shared" si="4"/>
        <v>54.99088422971741</v>
      </c>
      <c r="F96" s="58">
        <f t="shared" si="5"/>
        <v>-790</v>
      </c>
      <c r="G96" s="4"/>
    </row>
    <row r="97" spans="1:7" s="57" customFormat="1" ht="43.5">
      <c r="A97" s="53" t="s">
        <v>81</v>
      </c>
      <c r="B97" s="33" t="s">
        <v>82</v>
      </c>
      <c r="C97" s="34">
        <v>1472.4</v>
      </c>
      <c r="D97" s="34">
        <v>865.2</v>
      </c>
      <c r="E97" s="24">
        <f t="shared" si="4"/>
        <v>58.76120619396903</v>
      </c>
      <c r="F97" s="56">
        <f t="shared" si="5"/>
        <v>-607.2</v>
      </c>
      <c r="G97" s="4"/>
    </row>
    <row r="98" spans="1:7" s="57" customFormat="1" ht="15">
      <c r="A98" s="52" t="s">
        <v>19</v>
      </c>
      <c r="B98" s="31" t="s">
        <v>20</v>
      </c>
      <c r="C98" s="32">
        <v>302.2</v>
      </c>
      <c r="D98" s="32">
        <v>413.1</v>
      </c>
      <c r="E98" s="8">
        <f t="shared" si="4"/>
        <v>136.6975512905361</v>
      </c>
      <c r="F98" s="54">
        <f t="shared" si="5"/>
        <v>110.90000000000003</v>
      </c>
      <c r="G98" s="4"/>
    </row>
    <row r="99" spans="1:7" s="57" customFormat="1" ht="15">
      <c r="A99" s="53" t="s">
        <v>83</v>
      </c>
      <c r="B99" s="33" t="s">
        <v>84</v>
      </c>
      <c r="C99" s="34">
        <v>302.2</v>
      </c>
      <c r="D99" s="34">
        <v>393.2</v>
      </c>
      <c r="E99" s="24">
        <f t="shared" si="4"/>
        <v>130.11250827266713</v>
      </c>
      <c r="F99" s="56">
        <f t="shared" si="5"/>
        <v>91</v>
      </c>
      <c r="G99" s="4"/>
    </row>
    <row r="100" spans="1:7" s="57" customFormat="1" ht="15">
      <c r="A100" s="52" t="s">
        <v>21</v>
      </c>
      <c r="B100" s="31" t="s">
        <v>22</v>
      </c>
      <c r="C100" s="32">
        <v>37</v>
      </c>
      <c r="D100" s="32">
        <v>50.1</v>
      </c>
      <c r="E100" s="8">
        <f t="shared" si="4"/>
        <v>135.4054054054054</v>
      </c>
      <c r="F100" s="54">
        <f t="shared" si="5"/>
        <v>13.100000000000001</v>
      </c>
      <c r="G100" s="4"/>
    </row>
    <row r="101" spans="1:7" s="57" customFormat="1" ht="29.25">
      <c r="A101" s="53" t="s">
        <v>58</v>
      </c>
      <c r="B101" s="33" t="s">
        <v>59</v>
      </c>
      <c r="C101" s="34">
        <v>12</v>
      </c>
      <c r="D101" s="34">
        <v>7.7</v>
      </c>
      <c r="E101" s="24">
        <f t="shared" si="4"/>
        <v>64.16666666666667</v>
      </c>
      <c r="F101" s="56">
        <f t="shared" si="5"/>
        <v>-4.3</v>
      </c>
      <c r="G101" s="4"/>
    </row>
    <row r="102" spans="1:7" s="57" customFormat="1" ht="15">
      <c r="A102" s="52" t="s">
        <v>64</v>
      </c>
      <c r="B102" s="31" t="s">
        <v>65</v>
      </c>
      <c r="C102" s="32">
        <v>329.4</v>
      </c>
      <c r="D102" s="32">
        <v>134.9</v>
      </c>
      <c r="E102" s="8">
        <f t="shared" si="4"/>
        <v>40.95324833029751</v>
      </c>
      <c r="F102" s="54">
        <f t="shared" si="5"/>
        <v>-194.49999999999997</v>
      </c>
      <c r="G102" s="4"/>
    </row>
    <row r="103" spans="1:7" s="57" customFormat="1" ht="15">
      <c r="A103" s="53" t="s">
        <v>85</v>
      </c>
      <c r="B103" s="33" t="s">
        <v>86</v>
      </c>
      <c r="C103" s="34">
        <v>21</v>
      </c>
      <c r="D103" s="34">
        <v>34.6</v>
      </c>
      <c r="E103" s="24">
        <f t="shared" si="4"/>
        <v>164.7619047619048</v>
      </c>
      <c r="F103" s="56">
        <f t="shared" si="5"/>
        <v>13.600000000000001</v>
      </c>
      <c r="G103" s="4"/>
    </row>
    <row r="104" spans="1:7" s="57" customFormat="1" ht="29.25">
      <c r="A104" s="53" t="s">
        <v>87</v>
      </c>
      <c r="B104" s="33" t="s">
        <v>88</v>
      </c>
      <c r="C104" s="34">
        <v>287.4</v>
      </c>
      <c r="D104" s="34">
        <v>79.9</v>
      </c>
      <c r="E104" s="24">
        <f t="shared" si="4"/>
        <v>27.80097425191371</v>
      </c>
      <c r="F104" s="56">
        <f t="shared" si="5"/>
        <v>-207.49999999999997</v>
      </c>
      <c r="G104" s="4"/>
    </row>
    <row r="105" spans="1:7" s="57" customFormat="1" ht="15">
      <c r="A105" s="53" t="s">
        <v>89</v>
      </c>
      <c r="B105" s="33" t="s">
        <v>90</v>
      </c>
      <c r="C105" s="34">
        <v>21</v>
      </c>
      <c r="D105" s="34">
        <v>20.4</v>
      </c>
      <c r="E105" s="24">
        <f t="shared" si="4"/>
        <v>97.14285714285712</v>
      </c>
      <c r="F105" s="56">
        <f t="shared" si="5"/>
        <v>-0.6000000000000014</v>
      </c>
      <c r="G105" s="4"/>
    </row>
    <row r="106" spans="1:7" s="57" customFormat="1" ht="15">
      <c r="A106" s="53">
        <v>120000</v>
      </c>
      <c r="B106" s="33" t="s">
        <v>110</v>
      </c>
      <c r="C106" s="34">
        <v>0</v>
      </c>
      <c r="D106" s="34"/>
      <c r="E106" s="24"/>
      <c r="F106" s="56">
        <f t="shared" si="5"/>
        <v>0</v>
      </c>
      <c r="G106" s="4"/>
    </row>
    <row r="107" spans="1:7" s="57" customFormat="1" ht="15">
      <c r="A107" s="52" t="s">
        <v>67</v>
      </c>
      <c r="B107" s="31" t="s">
        <v>68</v>
      </c>
      <c r="C107" s="32"/>
      <c r="D107" s="32"/>
      <c r="E107" s="8"/>
      <c r="F107" s="54">
        <f t="shared" si="5"/>
        <v>0</v>
      </c>
      <c r="G107" s="4"/>
    </row>
    <row r="108" spans="1:7" s="57" customFormat="1" ht="15">
      <c r="A108" s="52">
        <v>150000</v>
      </c>
      <c r="B108" s="31" t="s">
        <v>113</v>
      </c>
      <c r="C108" s="32">
        <v>700.3</v>
      </c>
      <c r="D108" s="32">
        <v>97.6</v>
      </c>
      <c r="E108" s="8">
        <f t="shared" si="4"/>
        <v>13.936884192488932</v>
      </c>
      <c r="F108" s="56">
        <f t="shared" si="5"/>
        <v>-602.6999999999999</v>
      </c>
      <c r="G108" s="4"/>
    </row>
    <row r="109" spans="1:7" s="57" customFormat="1" ht="30">
      <c r="A109" s="52">
        <v>210000</v>
      </c>
      <c r="B109" s="31" t="s">
        <v>72</v>
      </c>
      <c r="C109" s="32">
        <v>23</v>
      </c>
      <c r="D109" s="32">
        <v>0</v>
      </c>
      <c r="E109" s="8">
        <f t="shared" si="4"/>
        <v>0</v>
      </c>
      <c r="F109" s="54">
        <f t="shared" si="5"/>
        <v>-23</v>
      </c>
      <c r="G109" s="4"/>
    </row>
    <row r="110" spans="1:7" s="57" customFormat="1" ht="15">
      <c r="A110" s="52">
        <v>180109</v>
      </c>
      <c r="B110" s="31" t="s">
        <v>119</v>
      </c>
      <c r="C110" s="32"/>
      <c r="D110" s="32"/>
      <c r="E110" s="24"/>
      <c r="F110" s="54">
        <f>D110-C110</f>
        <v>0</v>
      </c>
      <c r="G110" s="4"/>
    </row>
    <row r="111" spans="1:7" s="57" customFormat="1" ht="30">
      <c r="A111" s="52"/>
      <c r="B111" s="31" t="s">
        <v>112</v>
      </c>
      <c r="C111" s="32"/>
      <c r="D111" s="32"/>
      <c r="E111" s="24"/>
      <c r="F111" s="54">
        <f>D111-C111</f>
        <v>0</v>
      </c>
      <c r="G111" s="4"/>
    </row>
    <row r="112" spans="1:6" s="57" customFormat="1" ht="15">
      <c r="A112" s="52">
        <v>250380</v>
      </c>
      <c r="B112" s="31" t="s">
        <v>14</v>
      </c>
      <c r="C112" s="32">
        <v>409.3</v>
      </c>
      <c r="D112" s="32"/>
      <c r="E112" s="8">
        <f t="shared" si="4"/>
        <v>0</v>
      </c>
      <c r="F112" s="54">
        <f>D112-C112</f>
        <v>-409.3</v>
      </c>
    </row>
    <row r="113" spans="1:6" s="57" customFormat="1" ht="14.25" customHeight="1">
      <c r="A113" s="71"/>
      <c r="B113" s="31" t="s">
        <v>79</v>
      </c>
      <c r="C113" s="32">
        <f>C96+C98+C100+C102+C107+C109+C110+C95+C111+C112+C108</f>
        <v>3581.4000000000005</v>
      </c>
      <c r="D113" s="32">
        <f>D96+D98+D100+D102+D107+D109+D110+D95+D111+D112+D108</f>
        <v>1663.6000000000001</v>
      </c>
      <c r="E113" s="8">
        <f t="shared" si="4"/>
        <v>46.45110850505388</v>
      </c>
      <c r="F113" s="32">
        <f>D113-C113</f>
        <v>-1917.8000000000004</v>
      </c>
    </row>
    <row r="114" spans="1:6" s="57" customFormat="1" ht="15">
      <c r="A114" s="72"/>
      <c r="B114" s="37"/>
      <c r="C114" s="72"/>
      <c r="D114" s="73"/>
      <c r="E114" s="74"/>
      <c r="F114" s="74"/>
    </row>
    <row r="115" spans="1:6" ht="15">
      <c r="A115" s="36"/>
      <c r="B115" s="36"/>
      <c r="C115" s="36" t="s">
        <v>93</v>
      </c>
      <c r="D115" s="36"/>
      <c r="E115" s="4"/>
      <c r="F115" s="4"/>
    </row>
    <row r="116" spans="2:5" ht="15">
      <c r="B116" s="36" t="s">
        <v>143</v>
      </c>
      <c r="C116" s="36"/>
      <c r="D116" s="36" t="s">
        <v>93</v>
      </c>
      <c r="E116" s="36" t="s">
        <v>144</v>
      </c>
    </row>
  </sheetData>
  <mergeCells count="11">
    <mergeCell ref="I9:Q9"/>
    <mergeCell ref="A6:F6"/>
    <mergeCell ref="A7:F7"/>
    <mergeCell ref="A8:F8"/>
    <mergeCell ref="A9:D9"/>
    <mergeCell ref="E10:E11"/>
    <mergeCell ref="F10:F11"/>
    <mergeCell ref="A10:A11"/>
    <mergeCell ref="B10:B11"/>
    <mergeCell ref="C10:C11"/>
    <mergeCell ref="D10:D11"/>
  </mergeCells>
  <printOptions horizontalCentered="1"/>
  <pageMargins left="0.1968503937007874" right="0.1968503937007874" top="0.1968503937007874" bottom="0.1968503937007874" header="0.2362204724409449" footer="0.07874015748031496"/>
  <pageSetup blackAndWhite="1" horizontalDpi="600" verticalDpi="600" orientation="portrait" paperSize="9" scale="6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2016-07-25T12:40:20Z</cp:lastPrinted>
  <dcterms:created xsi:type="dcterms:W3CDTF">2009-03-20T11:50:38Z</dcterms:created>
  <dcterms:modified xsi:type="dcterms:W3CDTF">2016-07-25T12:40:44Z</dcterms:modified>
  <cp:category/>
  <cp:version/>
  <cp:contentType/>
  <cp:contentStatus/>
</cp:coreProperties>
</file>